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blon" sheetId="1" r:id="rId4"/>
    <sheet state="visible" name="Price List" sheetId="2" r:id="rId5"/>
  </sheets>
  <definedNames/>
  <calcPr/>
</workbook>
</file>

<file path=xl/sharedStrings.xml><?xml version="1.0" encoding="utf-8"?>
<sst xmlns="http://schemas.openxmlformats.org/spreadsheetml/2006/main" count="62" uniqueCount="54">
  <si>
    <t>Nom / Code projet</t>
  </si>
  <si>
    <t>Date de création</t>
  </si>
  <si>
    <t>Référence</t>
  </si>
  <si>
    <t>Date de la version</t>
  </si>
  <si>
    <t>Chef de projet</t>
  </si>
  <si>
    <t>Numéro de version</t>
  </si>
  <si>
    <t>Service/Organisation</t>
  </si>
  <si>
    <t>Nombre de jours</t>
  </si>
  <si>
    <t>Coût(€)</t>
  </si>
  <si>
    <t>Prix vente(€)</t>
  </si>
  <si>
    <t>TOTAL Prévisionnel</t>
  </si>
  <si>
    <t>Production</t>
  </si>
  <si>
    <t>Junior</t>
  </si>
  <si>
    <t>Senior</t>
  </si>
  <si>
    <t>stagiaire</t>
  </si>
  <si>
    <t>TOTAL PDC</t>
  </si>
  <si>
    <t>IT</t>
  </si>
  <si>
    <t>Formation</t>
  </si>
  <si>
    <t>Licence</t>
  </si>
  <si>
    <t>Astreintes</t>
  </si>
  <si>
    <t>Matériels</t>
  </si>
  <si>
    <t>Provisions aux risques</t>
  </si>
  <si>
    <t>Pénalité</t>
  </si>
  <si>
    <t>Déplacement</t>
  </si>
  <si>
    <t>Formation nvx recrus</t>
  </si>
  <si>
    <t>Revenus</t>
  </si>
  <si>
    <t>Couts</t>
  </si>
  <si>
    <t>Marge</t>
  </si>
  <si>
    <t>Marge %</t>
  </si>
  <si>
    <t>Montant</t>
  </si>
  <si>
    <t>Ratio</t>
  </si>
  <si>
    <t>Synthèse</t>
  </si>
  <si>
    <t>Revenu</t>
  </si>
  <si>
    <t>Détails Coûts</t>
  </si>
  <si>
    <t>Prod</t>
  </si>
  <si>
    <t>Coût</t>
  </si>
  <si>
    <t>Autres</t>
  </si>
  <si>
    <t>TOTAL</t>
  </si>
  <si>
    <t>Rol si Pozitie</t>
  </si>
  <si>
    <t>Salariu Mediu ($)</t>
  </si>
  <si>
    <t xml:space="preserve">Rata mediu per ora (platita de catre client - $)) </t>
  </si>
  <si>
    <t>Junior FE dev</t>
  </si>
  <si>
    <t>Junior BE dec</t>
  </si>
  <si>
    <t>Junior Tester/QA</t>
  </si>
  <si>
    <t>Middle FE dev</t>
  </si>
  <si>
    <t>Middle BE dev</t>
  </si>
  <si>
    <t>Middle Tester/QA</t>
  </si>
  <si>
    <t>Senior FE dev</t>
  </si>
  <si>
    <t>Senior BE dev</t>
  </si>
  <si>
    <t>Senior Tester/QA</t>
  </si>
  <si>
    <t>DevOps</t>
  </si>
  <si>
    <t>Junior PM</t>
  </si>
  <si>
    <t>Middle PM</t>
  </si>
  <si>
    <t>Senior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</si>
</sst>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C]d\-mmm\-yy"/>
    <numFmt numFmtId="165" formatCode="_-* #,##0.00\ &quot;€&quot;_-;\-* #,##0.00\ &quot;€&quot;_-;_-* &quot;-&quot;??\ &quot;€&quot;_-;_-@"/>
    <numFmt numFmtId="166" formatCode="0.0%"/>
  </numFmts>
  <fonts count="9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rgb="FF439B69"/>
      <name val="Candara"/>
    </font>
    <font/>
    <font>
      <b/>
      <sz val="11.0"/>
      <color theme="1"/>
      <name val="Candara"/>
    </font>
    <font>
      <sz val="11.0"/>
      <color theme="1"/>
      <name val="Candara"/>
    </font>
    <font>
      <b/>
      <i/>
      <color theme="1"/>
      <name val="Arial"/>
      <scheme val="minor"/>
    </font>
    <font>
      <i/>
      <color theme="1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62BD8A"/>
        <bgColor rgb="FF62BD8A"/>
      </patternFill>
    </fill>
    <fill>
      <patternFill patternType="solid">
        <fgColor rgb="FFFFC000"/>
        <bgColor rgb="FFFFC000"/>
      </patternFill>
    </fill>
  </fills>
  <borders count="47">
    <border/>
    <border>
      <left/>
      <right/>
      <top/>
      <bottom/>
    </border>
    <border>
      <left/>
      <top/>
      <bottom style="thin">
        <color rgb="FF70AD46"/>
      </bottom>
    </border>
    <border>
      <right style="thin">
        <color rgb="FF129E00"/>
      </right>
      <top/>
      <bottom style="thin">
        <color rgb="FF70AD46"/>
      </bottom>
    </border>
    <border>
      <left style="thin">
        <color rgb="FF129E00"/>
      </left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top style="thin">
        <color rgb="FF439B69"/>
      </top>
      <bottom style="thin">
        <color rgb="FF439B69"/>
      </bottom>
    </border>
    <border>
      <right/>
      <top style="thin">
        <color rgb="FF439B69"/>
      </top>
      <bottom style="thin">
        <color rgb="FF439B69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</border>
    <border>
      <left/>
      <right/>
      <top style="medium">
        <color rgb="FF000000"/>
      </top>
      <bottom/>
    </border>
    <border>
      <lef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</border>
    <border>
      <left/>
      <bottom style="medium">
        <color rgb="FF000000"/>
      </bottom>
    </border>
    <border>
      <left style="medium">
        <color rgb="FF000000"/>
      </left>
    </border>
    <border>
      <right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bottom/>
    </border>
    <border>
      <left/>
      <right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70AD46"/>
      </left>
      <right/>
      <top style="medium">
        <color rgb="FF70AD46"/>
      </top>
      <bottom style="medium">
        <color rgb="FF70AD46"/>
      </bottom>
    </border>
    <border>
      <left/>
      <right style="medium">
        <color rgb="FF70AD46"/>
      </right>
      <top style="medium">
        <color rgb="FF70AD46"/>
      </top>
      <bottom style="medium">
        <color rgb="FF70AD46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Border="1" applyFont="1"/>
    <xf borderId="3" fillId="0" fontId="3" numFmtId="0" xfId="0" applyBorder="1" applyFont="1"/>
    <xf borderId="4" fillId="3" fontId="1" numFmtId="49" xfId="0" applyBorder="1" applyFill="1" applyFont="1" applyNumberFormat="1"/>
    <xf borderId="5" fillId="0" fontId="3" numFmtId="0" xfId="0" applyBorder="1" applyFont="1"/>
    <xf borderId="6" fillId="2" fontId="2" numFmtId="0" xfId="0" applyBorder="1" applyFont="1"/>
    <xf borderId="7" fillId="0" fontId="1" numFmtId="0" xfId="0" applyAlignment="1" applyBorder="1" applyFont="1">
      <alignment vertical="bottom"/>
    </xf>
    <xf borderId="8" fillId="3" fontId="1" numFmtId="14" xfId="0" applyBorder="1" applyFont="1" applyNumberFormat="1"/>
    <xf borderId="9" fillId="0" fontId="3" numFmtId="0" xfId="0" applyBorder="1" applyFont="1"/>
    <xf borderId="1" fillId="2" fontId="1" numFmtId="0" xfId="0" applyBorder="1" applyFont="1"/>
    <xf borderId="0" fillId="0" fontId="1" numFmtId="0" xfId="0" applyAlignment="1" applyFont="1">
      <alignment vertical="bottom"/>
    </xf>
    <xf borderId="10" fillId="3" fontId="4" numFmtId="164" xfId="0" applyAlignment="1" applyBorder="1" applyFont="1" applyNumberFormat="1">
      <alignment horizontal="center" shrinkToFit="0" wrapText="1"/>
    </xf>
    <xf borderId="11" fillId="0" fontId="3" numFmtId="0" xfId="0" applyBorder="1" applyFont="1"/>
    <xf borderId="12" fillId="0" fontId="3" numFmtId="0" xfId="0" applyBorder="1" applyFont="1"/>
    <xf borderId="13" fillId="2" fontId="1" numFmtId="0" xfId="0" applyBorder="1" applyFont="1"/>
    <xf borderId="14" fillId="4" fontId="4" numFmtId="0" xfId="0" applyAlignment="1" applyBorder="1" applyFill="1" applyFont="1">
      <alignment horizontal="center" shrinkToFit="0" wrapText="1"/>
    </xf>
    <xf borderId="14" fillId="4" fontId="4" numFmtId="164" xfId="0" applyAlignment="1" applyBorder="1" applyFont="1" applyNumberFormat="1">
      <alignment horizontal="center" shrinkToFit="0" wrapText="1"/>
    </xf>
    <xf borderId="15" fillId="4" fontId="4" numFmtId="0" xfId="0" applyAlignment="1" applyBorder="1" applyFont="1">
      <alignment horizontal="center" shrinkToFit="0" wrapText="1"/>
    </xf>
    <xf borderId="16" fillId="3" fontId="4" numFmtId="0" xfId="0" applyAlignment="1" applyBorder="1" applyFont="1">
      <alignment horizontal="center" shrinkToFit="0" wrapText="1"/>
    </xf>
    <xf borderId="16" fillId="2" fontId="1" numFmtId="0" xfId="0" applyBorder="1" applyFont="1"/>
    <xf borderId="16" fillId="2" fontId="5" numFmtId="0" xfId="0" applyAlignment="1" applyBorder="1" applyFont="1">
      <alignment horizontal="center" shrinkToFit="0" wrapText="1"/>
    </xf>
    <xf borderId="17" fillId="0" fontId="3" numFmtId="0" xfId="0" applyBorder="1" applyFont="1"/>
    <xf borderId="16" fillId="3" fontId="1" numFmtId="0" xfId="0" applyBorder="1" applyFont="1"/>
    <xf borderId="18" fillId="0" fontId="3" numFmtId="0" xfId="0" applyBorder="1" applyFont="1"/>
    <xf borderId="19" fillId="4" fontId="4" numFmtId="0" xfId="0" applyAlignment="1" applyBorder="1" applyFont="1">
      <alignment horizontal="center" shrinkToFit="0" wrapText="1"/>
    </xf>
    <xf borderId="20" fillId="0" fontId="3" numFmtId="0" xfId="0" applyBorder="1" applyFont="1"/>
    <xf borderId="21" fillId="2" fontId="5" numFmtId="0" xfId="0" applyAlignment="1" applyBorder="1" applyFont="1">
      <alignment horizontal="center" shrinkToFit="0" wrapText="1"/>
    </xf>
    <xf borderId="22" fillId="2" fontId="5" numFmtId="0" xfId="0" applyAlignment="1" applyBorder="1" applyFont="1">
      <alignment horizontal="center" shrinkToFit="0" wrapText="1"/>
    </xf>
    <xf borderId="23" fillId="2" fontId="5" numFmtId="0" xfId="0" applyAlignment="1" applyBorder="1" applyFont="1">
      <alignment horizontal="center" shrinkToFit="0" wrapText="1"/>
    </xf>
    <xf borderId="24" fillId="0" fontId="3" numFmtId="0" xfId="0" applyBorder="1" applyFont="1"/>
    <xf borderId="25" fillId="2" fontId="1" numFmtId="0" xfId="0" applyBorder="1" applyFont="1"/>
    <xf borderId="26" fillId="4" fontId="4" numFmtId="0" xfId="0" applyAlignment="1" applyBorder="1" applyFont="1">
      <alignment horizontal="right" shrinkToFit="0" wrapText="1"/>
    </xf>
    <xf borderId="27" fillId="2" fontId="1" numFmtId="165" xfId="0" applyAlignment="1" applyBorder="1" applyFont="1" applyNumberFormat="1">
      <alignment vertical="bottom"/>
    </xf>
    <xf borderId="16" fillId="2" fontId="1" numFmtId="165" xfId="0" applyAlignment="1" applyBorder="1" applyFont="1" applyNumberFormat="1">
      <alignment vertical="bottom"/>
    </xf>
    <xf borderId="16" fillId="2" fontId="5" numFmtId="165" xfId="0" applyAlignment="1" applyBorder="1" applyFont="1" applyNumberFormat="1">
      <alignment horizontal="right" shrinkToFit="0" vertical="bottom" wrapText="1"/>
    </xf>
    <xf borderId="27" fillId="2" fontId="5" numFmtId="165" xfId="0" applyAlignment="1" applyBorder="1" applyFont="1" applyNumberFormat="1">
      <alignment horizontal="right" shrinkToFit="0" vertical="bottom" wrapText="1"/>
    </xf>
    <xf borderId="28" fillId="4" fontId="4" numFmtId="0" xfId="0" applyAlignment="1" applyBorder="1" applyFont="1">
      <alignment horizontal="right" shrinkToFit="0" wrapText="1"/>
    </xf>
    <xf borderId="27" fillId="2" fontId="5" numFmtId="10" xfId="0" applyAlignment="1" applyBorder="1" applyFont="1" applyNumberFormat="1">
      <alignment horizontal="right" shrinkToFit="0" vertical="bottom" wrapText="1"/>
    </xf>
    <xf borderId="16" fillId="2" fontId="5" numFmtId="10" xfId="0" applyAlignment="1" applyBorder="1" applyFont="1" applyNumberFormat="1">
      <alignment horizontal="right" shrinkToFit="0" vertical="bottom" wrapText="1"/>
    </xf>
    <xf borderId="29" fillId="4" fontId="4" numFmtId="0" xfId="0" applyAlignment="1" applyBorder="1" applyFont="1">
      <alignment horizontal="center" shrinkToFit="0" wrapText="1"/>
    </xf>
    <xf borderId="30" fillId="4" fontId="4" numFmtId="0" xfId="0" applyAlignment="1" applyBorder="1" applyFont="1">
      <alignment horizontal="center" shrinkToFit="0" wrapText="1"/>
    </xf>
    <xf borderId="31" fillId="5" fontId="4" numFmtId="0" xfId="0" applyAlignment="1" applyBorder="1" applyFill="1" applyFont="1">
      <alignment horizontal="center" shrinkToFit="0" wrapText="1"/>
    </xf>
    <xf borderId="32" fillId="2" fontId="4" numFmtId="0" xfId="0" applyAlignment="1" applyBorder="1" applyFont="1">
      <alignment horizontal="right" shrinkToFit="0" vertical="bottom" wrapText="1"/>
    </xf>
    <xf borderId="33" fillId="2" fontId="5" numFmtId="165" xfId="0" applyAlignment="1" applyBorder="1" applyFont="1" applyNumberFormat="1">
      <alignment horizontal="right" shrinkToFit="0" vertical="bottom" wrapText="1"/>
    </xf>
    <xf borderId="31" fillId="4" fontId="4" numFmtId="0" xfId="0" applyAlignment="1" applyBorder="1" applyFont="1">
      <alignment horizontal="center" shrinkToFit="0" wrapText="1"/>
    </xf>
    <xf borderId="34" fillId="2" fontId="4" numFmtId="0" xfId="0" applyAlignment="1" applyBorder="1" applyFont="1">
      <alignment horizontal="right" shrinkToFit="0" vertical="bottom" wrapText="1"/>
    </xf>
    <xf borderId="35" fillId="2" fontId="5" numFmtId="165" xfId="0" applyAlignment="1" applyBorder="1" applyFont="1" applyNumberFormat="1">
      <alignment horizontal="right" shrinkToFit="0" vertical="bottom" wrapText="1"/>
    </xf>
    <xf borderId="36" fillId="2" fontId="5" numFmtId="166" xfId="0" applyAlignment="1" applyBorder="1" applyFont="1" applyNumberFormat="1">
      <alignment horizontal="right" shrinkToFit="0" vertical="bottom" wrapText="1"/>
    </xf>
    <xf borderId="37" fillId="0" fontId="3" numFmtId="0" xfId="0" applyBorder="1" applyFont="1"/>
    <xf borderId="27" fillId="2" fontId="4" numFmtId="0" xfId="0" applyAlignment="1" applyBorder="1" applyFont="1">
      <alignment horizontal="right" shrinkToFit="0" vertical="bottom" wrapText="1"/>
    </xf>
    <xf borderId="38" fillId="2" fontId="5" numFmtId="165" xfId="0" applyAlignment="1" applyBorder="1" applyFont="1" applyNumberFormat="1">
      <alignment horizontal="right" shrinkToFit="0" vertical="bottom" wrapText="1"/>
    </xf>
    <xf borderId="39" fillId="2" fontId="4" numFmtId="0" xfId="0" applyAlignment="1" applyBorder="1" applyFont="1">
      <alignment horizontal="right" shrinkToFit="0" vertical="bottom" wrapText="1"/>
    </xf>
    <xf borderId="40" fillId="2" fontId="5" numFmtId="165" xfId="0" applyAlignment="1" applyBorder="1" applyFont="1" applyNumberFormat="1">
      <alignment horizontal="right" shrinkToFit="0" vertical="bottom" wrapText="1"/>
    </xf>
    <xf borderId="38" fillId="2" fontId="5" numFmtId="166" xfId="0" applyAlignment="1" applyBorder="1" applyFont="1" applyNumberFormat="1">
      <alignment horizontal="right" shrinkToFit="0" vertical="bottom" wrapText="1"/>
    </xf>
    <xf borderId="41" fillId="2" fontId="4" numFmtId="0" xfId="0" applyAlignment="1" applyBorder="1" applyFont="1">
      <alignment horizontal="right" shrinkToFit="0" vertical="bottom" wrapText="1"/>
    </xf>
    <xf borderId="42" fillId="2" fontId="5" numFmtId="165" xfId="0" applyAlignment="1" applyBorder="1" applyFont="1" applyNumberFormat="1">
      <alignment horizontal="right" shrinkToFit="0" vertical="bottom" wrapText="1"/>
    </xf>
    <xf borderId="43" fillId="2" fontId="5" numFmtId="166" xfId="0" applyAlignment="1" applyBorder="1" applyFont="1" applyNumberFormat="1">
      <alignment horizontal="right" shrinkToFit="0" vertical="bottom" wrapText="1"/>
    </xf>
    <xf borderId="44" fillId="0" fontId="3" numFmtId="0" xfId="0" applyBorder="1" applyFont="1"/>
    <xf borderId="45" fillId="2" fontId="4" numFmtId="0" xfId="0" applyAlignment="1" applyBorder="1" applyFont="1">
      <alignment horizontal="right" shrinkToFit="0" vertical="bottom" wrapText="1"/>
    </xf>
    <xf borderId="46" fillId="2" fontId="5" numFmtId="10" xfId="0" applyAlignment="1" applyBorder="1" applyFont="1" applyNumberFormat="1">
      <alignment horizontal="right" shrinkToFit="0" vertical="bottom" wrapText="1"/>
    </xf>
    <xf borderId="28" fillId="4" fontId="4" numFmtId="0" xfId="0" applyAlignment="1" applyBorder="1" applyFont="1">
      <alignment horizontal="center" shrinkToFit="0" wrapText="1"/>
    </xf>
    <xf borderId="10" fillId="2" fontId="5" numFmtId="165" xfId="0" applyAlignment="1" applyBorder="1" applyFont="1" applyNumberFormat="1">
      <alignment horizontal="center" shrinkToFit="0" wrapText="1"/>
    </xf>
    <xf borderId="0" fillId="0" fontId="1" numFmtId="0" xfId="0" applyFont="1"/>
    <xf borderId="16" fillId="0" fontId="6" numFmtId="0" xfId="0" applyAlignment="1" applyBorder="1" applyFont="1">
      <alignment horizontal="center" readingOrder="0" shrinkToFit="0" wrapText="1"/>
    </xf>
    <xf borderId="16" fillId="0" fontId="7" numFmtId="0" xfId="0" applyAlignment="1" applyBorder="1" applyFont="1">
      <alignment readingOrder="0"/>
    </xf>
    <xf borderId="16" fillId="0" fontId="8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2" t="s">
        <v>0</v>
      </c>
      <c r="E5" s="3"/>
      <c r="F5" s="4"/>
      <c r="G5" s="5"/>
      <c r="H5" s="1"/>
      <c r="I5" s="1"/>
      <c r="J5" s="1"/>
      <c r="K5" s="6" t="s">
        <v>1</v>
      </c>
      <c r="L5" s="7"/>
      <c r="M5" s="8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0"/>
      <c r="E6" s="10"/>
      <c r="F6" s="1"/>
      <c r="G6" s="1"/>
      <c r="H6" s="1"/>
      <c r="I6" s="1"/>
      <c r="J6" s="1"/>
      <c r="K6" s="10"/>
      <c r="L6" s="10"/>
      <c r="M6" s="1"/>
      <c r="N6" s="1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2" t="s">
        <v>2</v>
      </c>
      <c r="E7" s="3"/>
      <c r="F7" s="4"/>
      <c r="G7" s="5"/>
      <c r="H7" s="1"/>
      <c r="I7" s="1"/>
      <c r="J7" s="1"/>
      <c r="K7" s="6" t="s">
        <v>3</v>
      </c>
      <c r="L7" s="7"/>
      <c r="M7" s="8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0"/>
      <c r="E8" s="10"/>
      <c r="F8" s="1"/>
      <c r="G8" s="1"/>
      <c r="H8" s="1"/>
      <c r="I8" s="1"/>
      <c r="J8" s="1"/>
      <c r="K8" s="10"/>
      <c r="L8" s="10"/>
      <c r="M8" s="1"/>
      <c r="N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2" t="s">
        <v>4</v>
      </c>
      <c r="E9" s="3"/>
      <c r="F9" s="4"/>
      <c r="G9" s="5"/>
      <c r="H9" s="1"/>
      <c r="I9" s="1"/>
      <c r="J9" s="1"/>
      <c r="K9" s="6" t="s">
        <v>5</v>
      </c>
      <c r="L9" s="7"/>
      <c r="M9" s="8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0"/>
      <c r="E10" s="1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2" t="s">
        <v>6</v>
      </c>
      <c r="E11" s="3"/>
      <c r="F11" s="4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2" t="s">
        <v>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/>
      <c r="R13" s="1"/>
      <c r="S13" s="1"/>
      <c r="T13" s="1"/>
      <c r="U13" s="1"/>
      <c r="V13" s="1"/>
      <c r="W13" s="1"/>
      <c r="X13" s="1"/>
      <c r="Y13" s="1"/>
      <c r="Z13" s="1"/>
    </row>
    <row r="14">
      <c r="A14" s="10"/>
      <c r="B14" s="10"/>
      <c r="C14" s="15"/>
      <c r="D14" s="16" t="s">
        <v>8</v>
      </c>
      <c r="E14" s="16" t="s">
        <v>9</v>
      </c>
      <c r="F14" s="17">
        <v>44927.0</v>
      </c>
      <c r="G14" s="17">
        <v>44958.0</v>
      </c>
      <c r="H14" s="17">
        <v>44986.0</v>
      </c>
      <c r="I14" s="17">
        <v>45017.0</v>
      </c>
      <c r="J14" s="17">
        <v>45047.0</v>
      </c>
      <c r="K14" s="17">
        <v>45078.0</v>
      </c>
      <c r="L14" s="17">
        <v>45108.0</v>
      </c>
      <c r="M14" s="17">
        <v>45139.0</v>
      </c>
      <c r="N14" s="17">
        <v>45170.0</v>
      </c>
      <c r="O14" s="17">
        <v>45200.0</v>
      </c>
      <c r="P14" s="17">
        <v>45231.0</v>
      </c>
      <c r="Q14" s="17">
        <v>45261.0</v>
      </c>
      <c r="R14" s="16" t="s">
        <v>10</v>
      </c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8" t="s">
        <v>11</v>
      </c>
      <c r="C15" s="19" t="s">
        <v>12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 t="shared" ref="R15:R35" si="1">SUM(F15:Q15)</f>
        <v>0</v>
      </c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22"/>
      <c r="C16" s="19" t="s">
        <v>12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>
        <f t="shared" si="1"/>
        <v>0</v>
      </c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22"/>
      <c r="C17" s="19" t="s">
        <v>12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 t="shared" si="1"/>
        <v>0</v>
      </c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22"/>
      <c r="C18" s="19" t="s">
        <v>13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 t="shared" si="1"/>
        <v>0</v>
      </c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22"/>
      <c r="C19" s="19" t="s">
        <v>13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 t="shared" si="1"/>
        <v>0</v>
      </c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22"/>
      <c r="C20" s="19" t="s">
        <v>4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>
        <f t="shared" si="1"/>
        <v>0</v>
      </c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22"/>
      <c r="C21" s="19" t="s">
        <v>14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 t="shared" si="1"/>
        <v>0</v>
      </c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22"/>
      <c r="C22" s="19" t="s">
        <v>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 t="shared" si="1"/>
        <v>0</v>
      </c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22"/>
      <c r="C23" s="23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 t="shared" si="1"/>
        <v>0</v>
      </c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22"/>
      <c r="C24" s="2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 t="shared" si="1"/>
        <v>0</v>
      </c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24"/>
      <c r="C25" s="25" t="s">
        <v>15</v>
      </c>
      <c r="E25" s="26"/>
      <c r="F25" s="27">
        <f t="shared" ref="F25:Q25" si="2">SUM(F15:F24)</f>
        <v>0</v>
      </c>
      <c r="G25" s="28">
        <f t="shared" si="2"/>
        <v>0</v>
      </c>
      <c r="H25" s="28">
        <f t="shared" si="2"/>
        <v>0</v>
      </c>
      <c r="I25" s="28">
        <f t="shared" si="2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28">
        <f t="shared" si="2"/>
        <v>0</v>
      </c>
      <c r="O25" s="28">
        <f t="shared" si="2"/>
        <v>0</v>
      </c>
      <c r="P25" s="28">
        <f t="shared" si="2"/>
        <v>0</v>
      </c>
      <c r="Q25" s="29">
        <f t="shared" si="2"/>
        <v>0</v>
      </c>
      <c r="R25" s="21">
        <f t="shared" si="1"/>
        <v>0</v>
      </c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8" t="s">
        <v>16</v>
      </c>
      <c r="C26" s="19" t="s">
        <v>17</v>
      </c>
      <c r="D26" s="21"/>
      <c r="E26" s="21">
        <v>0.0</v>
      </c>
      <c r="F26" s="20"/>
      <c r="G26" s="21">
        <v>1.0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 t="shared" si="1"/>
        <v>1</v>
      </c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22"/>
      <c r="C27" s="19" t="s">
        <v>18</v>
      </c>
      <c r="D27" s="21"/>
      <c r="E27" s="21">
        <v>0.0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 t="shared" si="1"/>
        <v>0</v>
      </c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22"/>
      <c r="C28" s="19" t="s">
        <v>19</v>
      </c>
      <c r="D28" s="21"/>
      <c r="E28" s="21">
        <v>0.0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 t="shared" si="1"/>
        <v>0</v>
      </c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22"/>
      <c r="C29" s="19" t="s">
        <v>20</v>
      </c>
      <c r="D29" s="21"/>
      <c r="E29" s="21">
        <v>0.0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 t="shared" si="1"/>
        <v>0</v>
      </c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22"/>
      <c r="C30" s="2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1">
        <f t="shared" si="1"/>
        <v>0</v>
      </c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24"/>
      <c r="C31" s="2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>
        <f t="shared" si="1"/>
        <v>0</v>
      </c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8" t="s">
        <v>21</v>
      </c>
      <c r="C32" s="19" t="s">
        <v>22</v>
      </c>
      <c r="D32" s="21"/>
      <c r="E32" s="21">
        <v>0.0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>
        <f t="shared" si="1"/>
        <v>0</v>
      </c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22"/>
      <c r="C33" s="19" t="s">
        <v>23</v>
      </c>
      <c r="D33" s="21"/>
      <c r="E33" s="21">
        <v>0.0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>
        <f t="shared" si="1"/>
        <v>0</v>
      </c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22"/>
      <c r="C34" s="19" t="s">
        <v>24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>
        <f t="shared" si="1"/>
        <v>0</v>
      </c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30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>
        <f t="shared" si="1"/>
        <v>0</v>
      </c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3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7">
        <v>44927.0</v>
      </c>
      <c r="D37" s="17">
        <v>44958.0</v>
      </c>
      <c r="E37" s="17">
        <v>44986.0</v>
      </c>
      <c r="F37" s="17">
        <v>45017.0</v>
      </c>
      <c r="G37" s="17">
        <v>45047.0</v>
      </c>
      <c r="H37" s="17">
        <v>45078.0</v>
      </c>
      <c r="I37" s="17">
        <v>45108.0</v>
      </c>
      <c r="J37" s="17">
        <v>45139.0</v>
      </c>
      <c r="K37" s="17">
        <v>45170.0</v>
      </c>
      <c r="L37" s="17">
        <v>45200.0</v>
      </c>
      <c r="M37" s="17">
        <v>45231.0</v>
      </c>
      <c r="N37" s="17">
        <v>45261.0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"/>
      <c r="B38" s="32" t="s">
        <v>25</v>
      </c>
      <c r="C38" s="33">
        <f>SUMPRODUCT(D15:D24, F15:F24)</f>
        <v>0</v>
      </c>
      <c r="D38" s="34"/>
      <c r="E38" s="34"/>
      <c r="F38" s="34"/>
      <c r="G38" s="34"/>
      <c r="H38" s="34"/>
      <c r="I38" s="34"/>
      <c r="J38" s="34"/>
      <c r="K38" s="34"/>
      <c r="L38" s="34"/>
      <c r="M38" s="35">
        <f t="shared" ref="M38:N38" si="3">SUMPRODUCT($E$15:$E$35,P15:P35)</f>
        <v>0</v>
      </c>
      <c r="N38" s="35">
        <f t="shared" si="3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32" t="s">
        <v>26</v>
      </c>
      <c r="C39" s="33">
        <f>SUM(E15:E24)</f>
        <v>0</v>
      </c>
      <c r="D39" s="34"/>
      <c r="E39" s="34"/>
      <c r="F39" s="34"/>
      <c r="G39" s="34"/>
      <c r="H39" s="34"/>
      <c r="I39" s="34"/>
      <c r="J39" s="34"/>
      <c r="K39" s="34"/>
      <c r="L39" s="34"/>
      <c r="M39" s="35">
        <f t="shared" ref="M39:N39" si="4">+SUMPRODUCT($D$15:$D$35,P15:P35)</f>
        <v>0</v>
      </c>
      <c r="N39" s="35">
        <f t="shared" si="4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32" t="s">
        <v>27</v>
      </c>
      <c r="C40" s="36">
        <f>C38-C39</f>
        <v>0</v>
      </c>
      <c r="D40" s="35">
        <f t="shared" ref="D40:N40" si="5">+D38-D39</f>
        <v>0</v>
      </c>
      <c r="E40" s="35">
        <f t="shared" si="5"/>
        <v>0</v>
      </c>
      <c r="F40" s="35">
        <f t="shared" si="5"/>
        <v>0</v>
      </c>
      <c r="G40" s="35">
        <f t="shared" si="5"/>
        <v>0</v>
      </c>
      <c r="H40" s="35">
        <f t="shared" si="5"/>
        <v>0</v>
      </c>
      <c r="I40" s="35">
        <f t="shared" si="5"/>
        <v>0</v>
      </c>
      <c r="J40" s="35">
        <f t="shared" si="5"/>
        <v>0</v>
      </c>
      <c r="K40" s="35">
        <f t="shared" si="5"/>
        <v>0</v>
      </c>
      <c r="L40" s="35">
        <f t="shared" si="5"/>
        <v>0</v>
      </c>
      <c r="M40" s="35">
        <f t="shared" si="5"/>
        <v>0</v>
      </c>
      <c r="N40" s="35">
        <f t="shared" si="5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37" t="s">
        <v>28</v>
      </c>
      <c r="C41" s="38">
        <f t="shared" ref="C41:N41" si="6">IF(C39=0,0,C40/C38)</f>
        <v>0</v>
      </c>
      <c r="D41" s="39">
        <f t="shared" si="6"/>
        <v>0</v>
      </c>
      <c r="E41" s="39">
        <f t="shared" si="6"/>
        <v>0</v>
      </c>
      <c r="F41" s="39">
        <f t="shared" si="6"/>
        <v>0</v>
      </c>
      <c r="G41" s="39">
        <f t="shared" si="6"/>
        <v>0</v>
      </c>
      <c r="H41" s="39">
        <f t="shared" si="6"/>
        <v>0</v>
      </c>
      <c r="I41" s="39">
        <f t="shared" si="6"/>
        <v>0</v>
      </c>
      <c r="J41" s="39">
        <f t="shared" si="6"/>
        <v>0</v>
      </c>
      <c r="K41" s="39">
        <f t="shared" si="6"/>
        <v>0</v>
      </c>
      <c r="L41" s="39">
        <f t="shared" si="6"/>
        <v>0</v>
      </c>
      <c r="M41" s="39">
        <f t="shared" si="6"/>
        <v>0</v>
      </c>
      <c r="N41" s="39">
        <f t="shared" si="6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40" t="s">
        <v>29</v>
      </c>
      <c r="E43" s="41" t="s">
        <v>30</v>
      </c>
      <c r="F43" s="1"/>
      <c r="G43" s="42" t="s">
        <v>31</v>
      </c>
      <c r="H43" s="43" t="s">
        <v>32</v>
      </c>
      <c r="I43" s="44">
        <f t="shared" ref="I43:I44" si="7">SUM(C38:N38)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45" t="s">
        <v>33</v>
      </c>
      <c r="C44" s="46" t="s">
        <v>34</v>
      </c>
      <c r="D44" s="47">
        <f>SUMPRODUCT(R15:R24,D15:D24)</f>
        <v>0</v>
      </c>
      <c r="E44" s="48" t="str">
        <f>D44/D47</f>
        <v>#DIV/0!</v>
      </c>
      <c r="F44" s="1"/>
      <c r="G44" s="49"/>
      <c r="H44" s="50" t="s">
        <v>35</v>
      </c>
      <c r="I44" s="51">
        <f t="shared" si="7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49"/>
      <c r="C45" s="52" t="s">
        <v>16</v>
      </c>
      <c r="D45" s="53">
        <f>SUMPRODUCT(R26:R31,D26:D31)</f>
        <v>0</v>
      </c>
      <c r="E45" s="54" t="str">
        <f>D45/D47</f>
        <v>#DIV/0!</v>
      </c>
      <c r="F45" s="1"/>
      <c r="G45" s="49"/>
      <c r="H45" s="50" t="s">
        <v>27</v>
      </c>
      <c r="I45" s="51">
        <f>I43-I44</f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49"/>
      <c r="C46" s="55" t="s">
        <v>36</v>
      </c>
      <c r="D46" s="56">
        <f>SUMPRODUCT(R32:R35,D32:D35)</f>
        <v>0</v>
      </c>
      <c r="E46" s="57" t="str">
        <f>D46/D47</f>
        <v>#DIV/0!</v>
      </c>
      <c r="F46" s="1"/>
      <c r="G46" s="58"/>
      <c r="H46" s="59" t="s">
        <v>28</v>
      </c>
      <c r="I46" s="60">
        <f>IF(I44=0,0,I45/I43)</f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58"/>
      <c r="C47" s="61" t="s">
        <v>37</v>
      </c>
      <c r="D47" s="62">
        <f>SUM(D44:D46)</f>
        <v>0</v>
      </c>
      <c r="E47" s="1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19">
    <mergeCell ref="M7:N7"/>
    <mergeCell ref="M9:N9"/>
    <mergeCell ref="D5:E5"/>
    <mergeCell ref="F5:G5"/>
    <mergeCell ref="M5:N5"/>
    <mergeCell ref="D7:E7"/>
    <mergeCell ref="F7:G7"/>
    <mergeCell ref="D9:E9"/>
    <mergeCell ref="F9:G9"/>
    <mergeCell ref="B32:B35"/>
    <mergeCell ref="B44:B47"/>
    <mergeCell ref="D11:E11"/>
    <mergeCell ref="F11:G11"/>
    <mergeCell ref="F13:Q13"/>
    <mergeCell ref="B15:B25"/>
    <mergeCell ref="C25:E25"/>
    <mergeCell ref="B26:B31"/>
    <mergeCell ref="G43:G46"/>
    <mergeCell ref="D47:E4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3" max="3" width="21.75"/>
  </cols>
  <sheetData>
    <row r="1">
      <c r="A1" s="64" t="s">
        <v>38</v>
      </c>
      <c r="B1" s="64" t="s">
        <v>39</v>
      </c>
      <c r="C1" s="64" t="s">
        <v>40</v>
      </c>
    </row>
    <row r="2">
      <c r="A2" s="65" t="s">
        <v>41</v>
      </c>
      <c r="B2" s="66">
        <v>700.0</v>
      </c>
      <c r="C2" s="66">
        <v>35.0</v>
      </c>
    </row>
    <row r="3">
      <c r="A3" s="65" t="s">
        <v>42</v>
      </c>
      <c r="B3" s="66">
        <v>800.0</v>
      </c>
      <c r="C3" s="66">
        <v>42.0</v>
      </c>
    </row>
    <row r="4">
      <c r="A4" s="65" t="s">
        <v>43</v>
      </c>
      <c r="B4" s="66">
        <v>500.0</v>
      </c>
      <c r="C4" s="66">
        <v>33.0</v>
      </c>
    </row>
    <row r="5">
      <c r="A5" s="65" t="s">
        <v>44</v>
      </c>
      <c r="B5" s="66">
        <v>1000.0</v>
      </c>
      <c r="C5" s="66">
        <v>41.0</v>
      </c>
    </row>
    <row r="6">
      <c r="A6" s="65" t="s">
        <v>45</v>
      </c>
      <c r="B6" s="66">
        <v>1200.0</v>
      </c>
      <c r="C6" s="66">
        <v>46.0</v>
      </c>
    </row>
    <row r="7">
      <c r="A7" s="65" t="s">
        <v>46</v>
      </c>
      <c r="B7" s="66">
        <v>850.0</v>
      </c>
      <c r="C7" s="66">
        <v>37.0</v>
      </c>
    </row>
    <row r="8">
      <c r="A8" s="65" t="s">
        <v>47</v>
      </c>
      <c r="B8" s="66">
        <v>1800.0</v>
      </c>
      <c r="C8" s="66">
        <v>50.0</v>
      </c>
    </row>
    <row r="9">
      <c r="A9" s="65" t="s">
        <v>48</v>
      </c>
      <c r="B9" s="66">
        <v>2500.0</v>
      </c>
      <c r="C9" s="66">
        <v>65.0</v>
      </c>
    </row>
    <row r="10">
      <c r="A10" s="65" t="s">
        <v>49</v>
      </c>
      <c r="B10" s="66">
        <v>1600.0</v>
      </c>
      <c r="C10" s="66">
        <v>45.0</v>
      </c>
    </row>
    <row r="11">
      <c r="A11" s="65" t="s">
        <v>50</v>
      </c>
      <c r="B11" s="66">
        <v>1800.0</v>
      </c>
      <c r="C11" s="66">
        <v>80.0</v>
      </c>
    </row>
    <row r="12">
      <c r="A12" s="65" t="s">
        <v>51</v>
      </c>
      <c r="B12" s="66">
        <v>700.0</v>
      </c>
      <c r="C12" s="66">
        <v>45.0</v>
      </c>
    </row>
    <row r="13">
      <c r="A13" s="65" t="s">
        <v>52</v>
      </c>
      <c r="B13" s="66">
        <v>1200.0</v>
      </c>
      <c r="C13" s="66">
        <v>55.0</v>
      </c>
    </row>
    <row r="14">
      <c r="A14" s="65" t="s">
        <v>53</v>
      </c>
      <c r="B14" s="66">
        <v>2000.0</v>
      </c>
      <c r="C14" s="66">
        <v>70.0</v>
      </c>
    </row>
  </sheetData>
  <drawing r:id="rId1"/>
</worksheet>
</file>